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1355" windowHeight="897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Лист2!$A$1:$L$66</definedName>
  </definedNames>
  <calcPr calcId="145621" iterate="1"/>
</workbook>
</file>

<file path=xl/calcChain.xml><?xml version="1.0" encoding="utf-8"?>
<calcChain xmlns="http://schemas.openxmlformats.org/spreadsheetml/2006/main"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H65" i="2"/>
  <c r="H53" i="2"/>
  <c r="H49" i="2"/>
  <c r="H48" i="2"/>
  <c r="H30" i="2"/>
  <c r="H31" i="2"/>
  <c r="H38" i="2"/>
  <c r="H25" i="2"/>
  <c r="H23" i="2"/>
  <c r="H44" i="2"/>
  <c r="H42" i="2" s="1"/>
  <c r="H19" i="2" l="1"/>
  <c r="L19" i="2" l="1"/>
  <c r="K19" i="2"/>
  <c r="J19" i="2"/>
  <c r="I19" i="2"/>
  <c r="H47" i="2" l="1"/>
  <c r="K65" i="2" l="1"/>
  <c r="L65" i="2"/>
  <c r="J65" i="2"/>
  <c r="I65" i="2"/>
</calcChain>
</file>

<file path=xl/sharedStrings.xml><?xml version="1.0" encoding="utf-8"?>
<sst xmlns="http://schemas.openxmlformats.org/spreadsheetml/2006/main" count="246" uniqueCount="228">
  <si>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</si>
  <si>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</si>
  <si>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</si>
  <si>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</si>
  <si>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</si>
  <si>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</si>
  <si>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</si>
  <si>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</si>
  <si>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</si>
  <si>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</si>
  <si>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</si>
  <si>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</si>
  <si>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</si>
  <si>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</si>
  <si>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</si>
  <si>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</si>
  <si>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</si>
  <si>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</si>
  <si>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</si>
  <si>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</si>
  <si>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</si>
  <si>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</si>
  <si>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</si>
  <si>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</si>
  <si>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</si>
  <si>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</si>
  <si>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</si>
  <si>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</si>
  <si>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</si>
  <si>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</si>
  <si>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</si>
  <si>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</si>
  <si>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</si>
  <si>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</si>
  <si>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</si>
  <si>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</si>
  <si>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</si>
  <si>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</si>
  <si>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</si>
  <si>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</si>
  <si>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</si>
  <si>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</si>
  <si>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</si>
  <si>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</si>
  <si>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</si>
  <si>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</si>
  <si>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</si>
  <si>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</si>
  <si>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</si>
  <si>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</si>
  <si>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</si>
  <si>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</si>
  <si>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</si>
  <si>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</si>
  <si>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</si>
  <si>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</si>
  <si>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</si>
  <si>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</si>
  <si>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</si>
  <si>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</si>
  <si>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</si>
  <si>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</si>
  <si>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</si>
  <si>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</si>
  <si>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</si>
  <si>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</si>
  <si>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</si>
  <si>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</si>
  <si>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</si>
  <si>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</si>
  <si>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</si>
  <si>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</si>
  <si>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</si>
  <si>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</si>
  <si>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</si>
  <si>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</si>
  <si>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</si>
  <si>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</si>
  <si>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</si>
  <si>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</si>
  <si>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</si>
  <si>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</si>
  <si>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</si>
  <si>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</si>
  <si>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</si>
  <si>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</si>
  <si>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</si>
  <si>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</si>
  <si>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</si>
  <si>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</si>
  <si>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</si>
  <si>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</si>
  <si>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</si>
  <si>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</si>
  <si>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</si>
  <si>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</si>
  <si>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</si>
  <si>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</si>
  <si>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</si>
  <si>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</si>
  <si>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</si>
  <si>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</si>
  <si>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</si>
  <si>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</si>
  <si>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</si>
  <si>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</si>
  <si>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</si>
  <si>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</si>
  <si>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</si>
  <si>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</si>
  <si>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</si>
  <si>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</si>
  <si>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</si>
  <si>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</si>
  <si>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</si>
  <si>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</si>
  <si>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</si>
  <si>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</si>
  <si>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</si>
  <si>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</si>
  <si>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</si>
  <si>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</si>
  <si>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</si>
  <si>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</si>
  <si>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</si>
  <si>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</si>
  <si>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</si>
  <si>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</si>
  <si>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</si>
  <si>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</si>
  <si>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</si>
  <si>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</si>
  <si>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</si>
  <si>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</si>
  <si>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</si>
  <si>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</si>
  <si>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</si>
  <si>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</si>
  <si>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</si>
  <si>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</si>
  <si>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</si>
  <si>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</si>
  <si>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</si>
  <si>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</si>
  <si>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</si>
  <si>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</si>
  <si>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</si>
  <si>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</si>
  <si>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</si>
  <si>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</si>
  <si>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</si>
  <si>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</si>
  <si>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</si>
  <si>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</si>
  <si>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</si>
  <si>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</si>
  <si>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</si>
  <si>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</si>
  <si>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</si>
  <si>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</si>
  <si>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</si>
  <si>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</si>
  <si>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</si>
  <si>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</si>
  <si>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</si>
  <si>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</si>
  <si>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</si>
  <si>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</si>
  <si>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</si>
  <si>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</si>
  <si>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</si>
  <si>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</si>
  <si>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</si>
  <si>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</si>
  <si>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</si>
  <si>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</si>
  <si>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</si>
  <si>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</si>
  <si>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</si>
  <si>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</si>
  <si>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</si>
  <si>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</si>
  <si>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</si>
  <si>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</si>
  <si>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</si>
  <si>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</si>
  <si>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</si>
  <si>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</si>
  <si>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</si>
  <si>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</si>
  <si>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</si>
  <si>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</si>
  <si>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</si>
  <si>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</si>
  <si>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</si>
  <si>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</si>
  <si>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</si>
  <si>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</si>
  <si>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</si>
  <si>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</si>
  <si>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</si>
  <si>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</si>
  <si>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</si>
  <si>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</si>
  <si>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</si>
  <si>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</si>
  <si>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</si>
  <si>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</si>
  <si>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</si>
  <si>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</si>
  <si>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</si>
  <si>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</si>
  <si>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</si>
  <si>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</si>
  <si>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</si>
  <si>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</si>
  <si>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</si>
  <si>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</si>
  <si>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</si>
  <si>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</si>
  <si>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</si>
  <si>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</si>
  <si>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</si>
  <si>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</si>
  <si>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Аптекарский пер. д.8</t>
  </si>
  <si>
    <t>Ю.С. Сеферова</t>
  </si>
  <si>
    <t xml:space="preserve">                         планово-нормативного расхода на 2018г.</t>
  </si>
  <si>
    <t>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</si>
</sst>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2" t="s">
        <v>1</v>
      </c>
      <c r="E2" s="92"/>
      <c r="F2" s="92"/>
      <c r="G2" s="92"/>
      <c r="H2" s="92"/>
      <c r="I2" s="92"/>
    </row>
    <row r="4" spans="1:12" x14ac:dyDescent="0.2">
      <c r="A4" s="92" t="s">
        <v>23</v>
      </c>
      <c r="B4" s="92"/>
      <c r="C4" s="92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3"/>
      <c r="B27" s="100" t="s">
        <v>15</v>
      </c>
      <c r="C27" s="101"/>
      <c r="D27" s="101"/>
      <c r="E27" s="101"/>
      <c r="F27" s="101"/>
      <c r="G27" s="102"/>
      <c r="H27" s="44" t="s">
        <v>24</v>
      </c>
      <c r="I27" s="46" t="s">
        <v>100</v>
      </c>
      <c r="J27" s="97" t="s">
        <v>16</v>
      </c>
      <c r="K27" s="98"/>
      <c r="L27" s="98"/>
      <c r="M27" s="99"/>
    </row>
    <row r="28" spans="1:15" ht="13.5" thickBot="1" x14ac:dyDescent="0.25">
      <c r="A28" s="94"/>
      <c r="B28" s="103"/>
      <c r="C28" s="104"/>
      <c r="D28" s="104"/>
      <c r="E28" s="104"/>
      <c r="F28" s="104"/>
      <c r="G28" s="105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7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8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8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9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6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6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6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6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6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6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5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6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5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6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>
      <selection activeCell="H65" sqref="H65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6.7109375" customWidth="1"/>
    <col min="9" max="9" width="13.140625" customWidth="1"/>
    <col min="10" max="10" width="13.42578125" customWidth="1"/>
    <col min="11" max="11" width="14" customWidth="1"/>
    <col min="12" max="12" width="13.140625" customWidth="1"/>
    <col min="13" max="13" width="9.5703125" bestFit="1" customWidth="1"/>
  </cols>
  <sheetData>
    <row r="1" spans="1:13" x14ac:dyDescent="0.2">
      <c r="I1" t="s">
        <v>145</v>
      </c>
    </row>
    <row r="2" spans="1:13" x14ac:dyDescent="0.2">
      <c r="I2" t="s">
        <v>221</v>
      </c>
    </row>
    <row r="3" spans="1:13" x14ac:dyDescent="0.2">
      <c r="I3" t="s">
        <v>222</v>
      </c>
    </row>
    <row r="4" spans="1:13" x14ac:dyDescent="0.2">
      <c r="I4" t="s">
        <v>223</v>
      </c>
    </row>
    <row r="5" spans="1:13" x14ac:dyDescent="0.2">
      <c r="D5" s="1"/>
      <c r="E5" s="1"/>
      <c r="F5" s="91" t="s">
        <v>0</v>
      </c>
      <c r="G5" s="2"/>
      <c r="H5" s="1"/>
    </row>
    <row r="6" spans="1:13" x14ac:dyDescent="0.2">
      <c r="D6" s="92" t="s">
        <v>226</v>
      </c>
      <c r="E6" s="92"/>
      <c r="F6" s="92"/>
      <c r="G6" s="92"/>
      <c r="H6" s="92"/>
    </row>
    <row r="7" spans="1:13" x14ac:dyDescent="0.2">
      <c r="A7" s="112" t="s">
        <v>224</v>
      </c>
      <c r="B7" s="112"/>
      <c r="C7" s="112"/>
      <c r="D7" s="112"/>
    </row>
    <row r="8" spans="1:13" x14ac:dyDescent="0.2">
      <c r="A8" s="113" t="s">
        <v>146</v>
      </c>
      <c r="B8" s="113"/>
      <c r="C8" s="113"/>
      <c r="D8" s="113"/>
      <c r="H8" s="4"/>
      <c r="I8" s="38"/>
      <c r="J8" s="4"/>
      <c r="K8" s="4"/>
    </row>
    <row r="9" spans="1:13" x14ac:dyDescent="0.2">
      <c r="A9" s="110" t="s">
        <v>147</v>
      </c>
      <c r="B9" s="114"/>
      <c r="C9" s="114"/>
      <c r="D9" s="73">
        <v>1955</v>
      </c>
      <c r="E9" s="74"/>
      <c r="F9" s="74"/>
      <c r="G9" s="74"/>
      <c r="H9" s="75"/>
      <c r="I9" s="87" t="s">
        <v>150</v>
      </c>
      <c r="J9" s="87"/>
      <c r="K9" s="77">
        <v>1</v>
      </c>
      <c r="L9" s="78"/>
      <c r="M9" s="79"/>
    </row>
    <row r="10" spans="1:13" x14ac:dyDescent="0.2">
      <c r="A10" s="110" t="s">
        <v>162</v>
      </c>
      <c r="B10" s="114"/>
      <c r="C10" s="114"/>
      <c r="D10" s="88">
        <v>575.70000000000005</v>
      </c>
      <c r="E10" s="74"/>
      <c r="F10" s="74"/>
      <c r="G10" s="74"/>
      <c r="H10" s="75"/>
      <c r="I10" s="87" t="s">
        <v>151</v>
      </c>
      <c r="J10" s="87"/>
      <c r="K10" s="73">
        <v>3</v>
      </c>
      <c r="L10" s="78"/>
      <c r="M10" s="75"/>
    </row>
    <row r="11" spans="1:13" x14ac:dyDescent="0.2">
      <c r="A11" s="110" t="s">
        <v>148</v>
      </c>
      <c r="B11" s="110"/>
      <c r="C11" s="111"/>
      <c r="D11" s="88">
        <v>426.6</v>
      </c>
      <c r="E11" s="74"/>
      <c r="F11" s="74"/>
      <c r="G11" s="74"/>
      <c r="H11" s="75"/>
      <c r="I11" s="87" t="s">
        <v>154</v>
      </c>
      <c r="J11" s="87"/>
      <c r="K11" s="73">
        <v>0</v>
      </c>
      <c r="L11" s="78"/>
      <c r="M11" s="75"/>
    </row>
    <row r="12" spans="1:13" x14ac:dyDescent="0.2">
      <c r="A12" s="110" t="s">
        <v>163</v>
      </c>
      <c r="B12" s="114"/>
      <c r="C12" s="114"/>
      <c r="D12" s="88">
        <v>320</v>
      </c>
      <c r="E12" s="74"/>
      <c r="F12" s="74"/>
      <c r="G12" s="74"/>
      <c r="H12" s="75"/>
      <c r="I12" s="87" t="s">
        <v>152</v>
      </c>
      <c r="J12" s="87"/>
      <c r="K12" s="73">
        <v>6</v>
      </c>
      <c r="L12" s="78"/>
      <c r="M12" s="75"/>
    </row>
    <row r="13" spans="1:13" x14ac:dyDescent="0.2">
      <c r="A13" s="110" t="s">
        <v>149</v>
      </c>
      <c r="B13" s="110"/>
      <c r="C13" s="111"/>
      <c r="D13" s="88">
        <v>149.1</v>
      </c>
      <c r="E13" s="74"/>
      <c r="F13" s="74"/>
      <c r="G13" s="74"/>
      <c r="H13" s="75"/>
      <c r="I13" s="87" t="s">
        <v>153</v>
      </c>
      <c r="J13" s="87"/>
      <c r="K13" s="73">
        <v>37</v>
      </c>
      <c r="L13" s="78"/>
      <c r="M13" s="75"/>
    </row>
    <row r="14" spans="1:13" x14ac:dyDescent="0.2">
      <c r="A14" s="110" t="s">
        <v>157</v>
      </c>
      <c r="B14" s="110"/>
      <c r="C14" s="111"/>
      <c r="D14" s="89">
        <v>58</v>
      </c>
      <c r="E14" s="78"/>
      <c r="F14" s="79"/>
      <c r="G14" s="74"/>
      <c r="H14" s="75"/>
      <c r="I14" s="87" t="s">
        <v>164</v>
      </c>
      <c r="J14" s="87"/>
      <c r="K14" s="76">
        <v>0</v>
      </c>
      <c r="L14" s="78"/>
      <c r="M14" s="75"/>
    </row>
    <row r="15" spans="1:13" x14ac:dyDescent="0.2">
      <c r="A15" s="110" t="s">
        <v>156</v>
      </c>
      <c r="B15" s="110"/>
      <c r="C15" s="111"/>
      <c r="D15" s="89">
        <v>254</v>
      </c>
      <c r="E15" s="78"/>
      <c r="F15" s="79"/>
      <c r="G15" s="74"/>
      <c r="H15" s="75"/>
      <c r="I15" s="87" t="s">
        <v>165</v>
      </c>
      <c r="J15" s="87"/>
      <c r="K15" s="81">
        <v>0</v>
      </c>
      <c r="L15" s="78"/>
      <c r="M15" s="75"/>
    </row>
    <row r="16" spans="1:13" x14ac:dyDescent="0.2">
      <c r="A16" s="110" t="s">
        <v>158</v>
      </c>
      <c r="B16" s="110"/>
      <c r="C16" s="111"/>
      <c r="D16" s="89">
        <v>203.3</v>
      </c>
      <c r="E16" s="78"/>
      <c r="F16" s="79"/>
      <c r="G16" s="74"/>
      <c r="H16" s="75"/>
      <c r="I16" s="87" t="s">
        <v>155</v>
      </c>
      <c r="J16" s="87"/>
      <c r="K16" s="73">
        <v>0</v>
      </c>
      <c r="L16" s="78"/>
      <c r="M16" s="79"/>
    </row>
    <row r="17" spans="1:14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4"/>
    </row>
    <row r="18" spans="1:14" ht="50.25" customHeight="1" x14ac:dyDescent="0.2">
      <c r="A18" s="70" t="s">
        <v>159</v>
      </c>
      <c r="B18" s="121" t="s">
        <v>160</v>
      </c>
      <c r="C18" s="121"/>
      <c r="D18" s="121"/>
      <c r="E18" s="121"/>
      <c r="F18" s="121"/>
      <c r="G18" s="121"/>
      <c r="H18" s="71" t="s">
        <v>227</v>
      </c>
      <c r="I18" s="71" t="s">
        <v>17</v>
      </c>
      <c r="J18" s="71" t="s">
        <v>18</v>
      </c>
      <c r="K18" s="71" t="s">
        <v>19</v>
      </c>
      <c r="L18" s="71" t="s">
        <v>161</v>
      </c>
      <c r="N18" s="19"/>
    </row>
    <row r="19" spans="1:14" ht="19.5" customHeight="1" x14ac:dyDescent="0.2">
      <c r="A19" s="86" t="s">
        <v>175</v>
      </c>
      <c r="B19" s="122" t="s">
        <v>169</v>
      </c>
      <c r="C19" s="123"/>
      <c r="D19" s="123"/>
      <c r="E19" s="123"/>
      <c r="F19" s="123"/>
      <c r="G19" s="124"/>
      <c r="H19" s="82">
        <f>H20+H21+H22</f>
        <v>12388.2</v>
      </c>
      <c r="I19" s="82">
        <f>H19/4</f>
        <v>3097.05</v>
      </c>
      <c r="J19" s="82">
        <f>H19/4</f>
        <v>3097.05</v>
      </c>
      <c r="K19" s="82">
        <f>H19/4</f>
        <v>3097.05</v>
      </c>
      <c r="L19" s="82">
        <f>H19/4</f>
        <v>3097.05</v>
      </c>
      <c r="N19" s="19"/>
    </row>
    <row r="20" spans="1:14" ht="15.75" customHeight="1" x14ac:dyDescent="0.2">
      <c r="A20" s="86"/>
      <c r="B20" s="125" t="s">
        <v>170</v>
      </c>
      <c r="C20" s="126"/>
      <c r="D20" s="126"/>
      <c r="E20" s="126"/>
      <c r="F20" s="126"/>
      <c r="G20" s="127"/>
      <c r="H20" s="82">
        <v>7713.67</v>
      </c>
      <c r="I20" s="82">
        <f t="shared" ref="I20:I64" si="0">H20/4</f>
        <v>1928.4175</v>
      </c>
      <c r="J20" s="82">
        <f t="shared" ref="J20:J64" si="1">H20/4</f>
        <v>1928.4175</v>
      </c>
      <c r="K20" s="82">
        <f t="shared" ref="K20:K64" si="2">H20/4</f>
        <v>1928.4175</v>
      </c>
      <c r="L20" s="82">
        <f t="shared" ref="L20:L64" si="3">H20/4</f>
        <v>1928.4175</v>
      </c>
      <c r="N20" s="19"/>
    </row>
    <row r="21" spans="1:14" ht="15.75" customHeight="1" x14ac:dyDescent="0.2">
      <c r="A21" s="86"/>
      <c r="B21" s="125" t="s">
        <v>171</v>
      </c>
      <c r="C21" s="126"/>
      <c r="D21" s="126"/>
      <c r="E21" s="126"/>
      <c r="F21" s="126"/>
      <c r="G21" s="127"/>
      <c r="H21" s="82">
        <v>2329.5300000000002</v>
      </c>
      <c r="I21" s="82">
        <f t="shared" si="0"/>
        <v>582.38250000000005</v>
      </c>
      <c r="J21" s="82">
        <f t="shared" si="1"/>
        <v>582.38250000000005</v>
      </c>
      <c r="K21" s="82">
        <f t="shared" si="2"/>
        <v>582.38250000000005</v>
      </c>
      <c r="L21" s="82">
        <f t="shared" si="3"/>
        <v>582.38250000000005</v>
      </c>
      <c r="N21" s="19"/>
    </row>
    <row r="22" spans="1:14" ht="13.5" customHeight="1" x14ac:dyDescent="0.2">
      <c r="A22" s="86"/>
      <c r="B22" s="125" t="s">
        <v>172</v>
      </c>
      <c r="C22" s="126"/>
      <c r="D22" s="126"/>
      <c r="E22" s="126"/>
      <c r="F22" s="126"/>
      <c r="G22" s="127"/>
      <c r="H22" s="82">
        <v>2345</v>
      </c>
      <c r="I22" s="82">
        <f t="shared" si="0"/>
        <v>586.25</v>
      </c>
      <c r="J22" s="82">
        <f t="shared" si="1"/>
        <v>586.25</v>
      </c>
      <c r="K22" s="82">
        <f t="shared" si="2"/>
        <v>586.25</v>
      </c>
      <c r="L22" s="82">
        <f t="shared" si="3"/>
        <v>586.25</v>
      </c>
      <c r="N22" s="19"/>
    </row>
    <row r="23" spans="1:14" x14ac:dyDescent="0.2">
      <c r="A23" s="72" t="s">
        <v>176</v>
      </c>
      <c r="B23" s="115" t="s">
        <v>166</v>
      </c>
      <c r="C23" s="116"/>
      <c r="D23" s="116"/>
      <c r="E23" s="116"/>
      <c r="F23" s="116"/>
      <c r="G23" s="117"/>
      <c r="H23" s="83">
        <f>H24+H25+H26+H27+H28</f>
        <v>28643.383999999998</v>
      </c>
      <c r="I23" s="82">
        <f t="shared" si="0"/>
        <v>7160.8459999999995</v>
      </c>
      <c r="J23" s="82">
        <f t="shared" si="1"/>
        <v>7160.8459999999995</v>
      </c>
      <c r="K23" s="82">
        <f t="shared" si="2"/>
        <v>7160.8459999999995</v>
      </c>
      <c r="L23" s="82">
        <f t="shared" si="3"/>
        <v>7160.8459999999995</v>
      </c>
      <c r="N23" s="19"/>
    </row>
    <row r="24" spans="1:14" ht="12.75" customHeight="1" x14ac:dyDescent="0.2">
      <c r="A24" s="84"/>
      <c r="B24" s="128" t="s">
        <v>174</v>
      </c>
      <c r="C24" s="129"/>
      <c r="D24" s="129"/>
      <c r="E24" s="129"/>
      <c r="F24" s="129"/>
      <c r="G24" s="130"/>
      <c r="H24" s="83">
        <v>13272</v>
      </c>
      <c r="I24" s="82">
        <f t="shared" si="0"/>
        <v>3318</v>
      </c>
      <c r="J24" s="82">
        <f t="shared" si="1"/>
        <v>3318</v>
      </c>
      <c r="K24" s="82">
        <f t="shared" si="2"/>
        <v>3318</v>
      </c>
      <c r="L24" s="82">
        <f t="shared" si="3"/>
        <v>3318</v>
      </c>
      <c r="M24" s="90"/>
      <c r="N24" s="19"/>
    </row>
    <row r="25" spans="1:14" x14ac:dyDescent="0.2">
      <c r="A25" s="70"/>
      <c r="B25" s="118" t="s">
        <v>177</v>
      </c>
      <c r="C25" s="119"/>
      <c r="D25" s="119"/>
      <c r="E25" s="119"/>
      <c r="F25" s="119"/>
      <c r="G25" s="120"/>
      <c r="H25" s="83">
        <f>H24*30.2%</f>
        <v>4008.1439999999998</v>
      </c>
      <c r="I25" s="82">
        <f t="shared" si="0"/>
        <v>1002.0359999999999</v>
      </c>
      <c r="J25" s="82">
        <f t="shared" si="1"/>
        <v>1002.0359999999999</v>
      </c>
      <c r="K25" s="82">
        <f t="shared" si="2"/>
        <v>1002.0359999999999</v>
      </c>
      <c r="L25" s="82">
        <f t="shared" si="3"/>
        <v>1002.0359999999999</v>
      </c>
      <c r="N25" s="19"/>
    </row>
    <row r="26" spans="1:14" x14ac:dyDescent="0.2">
      <c r="A26" s="70"/>
      <c r="B26" s="118" t="s">
        <v>178</v>
      </c>
      <c r="C26" s="131"/>
      <c r="D26" s="131"/>
      <c r="E26" s="131"/>
      <c r="F26" s="131"/>
      <c r="G26" s="132"/>
      <c r="H26" s="83">
        <v>1284.8800000000001</v>
      </c>
      <c r="I26" s="82">
        <f t="shared" si="0"/>
        <v>321.22000000000003</v>
      </c>
      <c r="J26" s="82">
        <f t="shared" si="1"/>
        <v>321.22000000000003</v>
      </c>
      <c r="K26" s="82">
        <f t="shared" si="2"/>
        <v>321.22000000000003</v>
      </c>
      <c r="L26" s="82">
        <f t="shared" si="3"/>
        <v>321.22000000000003</v>
      </c>
      <c r="N26" s="19"/>
    </row>
    <row r="27" spans="1:14" ht="12.75" customHeight="1" x14ac:dyDescent="0.2">
      <c r="A27" s="84"/>
      <c r="B27" s="118" t="s">
        <v>179</v>
      </c>
      <c r="C27" s="129"/>
      <c r="D27" s="129"/>
      <c r="E27" s="129"/>
      <c r="F27" s="129"/>
      <c r="G27" s="130"/>
      <c r="H27" s="83">
        <v>3315.12</v>
      </c>
      <c r="I27" s="82">
        <f t="shared" si="0"/>
        <v>828.78</v>
      </c>
      <c r="J27" s="82">
        <f t="shared" si="1"/>
        <v>828.78</v>
      </c>
      <c r="K27" s="82">
        <f t="shared" si="2"/>
        <v>828.78</v>
      </c>
      <c r="L27" s="82">
        <f t="shared" si="3"/>
        <v>828.78</v>
      </c>
      <c r="N27" s="19"/>
    </row>
    <row r="28" spans="1:14" ht="12.75" customHeight="1" x14ac:dyDescent="0.2">
      <c r="A28" s="84"/>
      <c r="B28" s="118" t="s">
        <v>180</v>
      </c>
      <c r="C28" s="129"/>
      <c r="D28" s="129"/>
      <c r="E28" s="129"/>
      <c r="F28" s="129"/>
      <c r="G28" s="130"/>
      <c r="H28" s="83">
        <v>6763.24</v>
      </c>
      <c r="I28" s="82">
        <f t="shared" si="0"/>
        <v>1690.81</v>
      </c>
      <c r="J28" s="82">
        <f t="shared" si="1"/>
        <v>1690.81</v>
      </c>
      <c r="K28" s="82">
        <f t="shared" si="2"/>
        <v>1690.81</v>
      </c>
      <c r="L28" s="82">
        <f t="shared" si="3"/>
        <v>1690.81</v>
      </c>
      <c r="N28" s="19"/>
    </row>
    <row r="29" spans="1:14" ht="12.75" customHeight="1" x14ac:dyDescent="0.2">
      <c r="A29" s="84"/>
      <c r="B29" s="118" t="s">
        <v>181</v>
      </c>
      <c r="C29" s="129"/>
      <c r="D29" s="129"/>
      <c r="E29" s="129"/>
      <c r="F29" s="129"/>
      <c r="G29" s="130"/>
      <c r="H29" s="83">
        <v>0</v>
      </c>
      <c r="I29" s="82">
        <f t="shared" si="0"/>
        <v>0</v>
      </c>
      <c r="J29" s="82">
        <f t="shared" si="1"/>
        <v>0</v>
      </c>
      <c r="K29" s="82">
        <f t="shared" si="2"/>
        <v>0</v>
      </c>
      <c r="L29" s="82">
        <f t="shared" si="3"/>
        <v>0</v>
      </c>
      <c r="N29" s="19"/>
    </row>
    <row r="30" spans="1:14" ht="15.75" customHeight="1" x14ac:dyDescent="0.2">
      <c r="A30" s="72" t="s">
        <v>182</v>
      </c>
      <c r="B30" s="115" t="s">
        <v>183</v>
      </c>
      <c r="C30" s="116"/>
      <c r="D30" s="116"/>
      <c r="E30" s="116"/>
      <c r="F30" s="116"/>
      <c r="G30" s="117"/>
      <c r="H30" s="83">
        <f>H31+H38+H39+H40+H41+H42</f>
        <v>133161.38200000001</v>
      </c>
      <c r="I30" s="82">
        <f t="shared" si="0"/>
        <v>33290.345500000003</v>
      </c>
      <c r="J30" s="82">
        <f t="shared" si="1"/>
        <v>33290.345500000003</v>
      </c>
      <c r="K30" s="82">
        <f t="shared" si="2"/>
        <v>33290.345500000003</v>
      </c>
      <c r="L30" s="82">
        <f t="shared" si="3"/>
        <v>33290.345500000003</v>
      </c>
      <c r="N30" s="19"/>
    </row>
    <row r="31" spans="1:14" ht="12.75" customHeight="1" x14ac:dyDescent="0.2">
      <c r="A31" s="84"/>
      <c r="B31" s="118" t="s">
        <v>184</v>
      </c>
      <c r="C31" s="129"/>
      <c r="D31" s="129"/>
      <c r="E31" s="129"/>
      <c r="F31" s="129"/>
      <c r="G31" s="130"/>
      <c r="H31" s="83">
        <f>H32+H33+H34+H35+H36+H37</f>
        <v>77634</v>
      </c>
      <c r="I31" s="82">
        <f t="shared" si="0"/>
        <v>19408.5</v>
      </c>
      <c r="J31" s="82">
        <f t="shared" si="1"/>
        <v>19408.5</v>
      </c>
      <c r="K31" s="82">
        <f t="shared" si="2"/>
        <v>19408.5</v>
      </c>
      <c r="L31" s="82">
        <f t="shared" si="3"/>
        <v>19408.5</v>
      </c>
      <c r="N31" s="19"/>
    </row>
    <row r="32" spans="1:14" ht="12.75" customHeight="1" x14ac:dyDescent="0.2">
      <c r="A32" s="84"/>
      <c r="B32" s="118" t="s">
        <v>185</v>
      </c>
      <c r="C32" s="129"/>
      <c r="D32" s="129"/>
      <c r="E32" s="129"/>
      <c r="F32" s="129"/>
      <c r="G32" s="130"/>
      <c r="H32" s="83">
        <v>12316</v>
      </c>
      <c r="I32" s="82">
        <f t="shared" si="0"/>
        <v>3079</v>
      </c>
      <c r="J32" s="82">
        <f t="shared" si="1"/>
        <v>3079</v>
      </c>
      <c r="K32" s="82">
        <f t="shared" si="2"/>
        <v>3079</v>
      </c>
      <c r="L32" s="82">
        <f t="shared" si="3"/>
        <v>3079</v>
      </c>
      <c r="N32" s="19"/>
    </row>
    <row r="33" spans="1:14" ht="12.75" customHeight="1" x14ac:dyDescent="0.2">
      <c r="A33" s="84"/>
      <c r="B33" s="118" t="s">
        <v>186</v>
      </c>
      <c r="C33" s="129"/>
      <c r="D33" s="129"/>
      <c r="E33" s="129"/>
      <c r="F33" s="129"/>
      <c r="G33" s="130"/>
      <c r="H33" s="83">
        <v>12316</v>
      </c>
      <c r="I33" s="82">
        <f t="shared" si="0"/>
        <v>3079</v>
      </c>
      <c r="J33" s="82">
        <f t="shared" si="1"/>
        <v>3079</v>
      </c>
      <c r="K33" s="82">
        <f t="shared" si="2"/>
        <v>3079</v>
      </c>
      <c r="L33" s="82">
        <f t="shared" si="3"/>
        <v>3079</v>
      </c>
      <c r="M33" s="90"/>
      <c r="N33" s="19"/>
    </row>
    <row r="34" spans="1:14" ht="12.75" customHeight="1" x14ac:dyDescent="0.2">
      <c r="A34" s="84"/>
      <c r="B34" s="118" t="s">
        <v>187</v>
      </c>
      <c r="C34" s="129"/>
      <c r="D34" s="129"/>
      <c r="E34" s="129"/>
      <c r="F34" s="129"/>
      <c r="G34" s="130"/>
      <c r="H34" s="83">
        <v>12316</v>
      </c>
      <c r="I34" s="82">
        <f t="shared" si="0"/>
        <v>3079</v>
      </c>
      <c r="J34" s="82">
        <f t="shared" si="1"/>
        <v>3079</v>
      </c>
      <c r="K34" s="82">
        <f t="shared" si="2"/>
        <v>3079</v>
      </c>
      <c r="L34" s="82">
        <f t="shared" si="3"/>
        <v>3079</v>
      </c>
      <c r="N34" s="19"/>
    </row>
    <row r="35" spans="1:14" ht="12.75" customHeight="1" x14ac:dyDescent="0.2">
      <c r="A35" s="84"/>
      <c r="B35" s="118" t="s">
        <v>188</v>
      </c>
      <c r="C35" s="119"/>
      <c r="D35" s="119"/>
      <c r="E35" s="119"/>
      <c r="F35" s="119"/>
      <c r="G35" s="120"/>
      <c r="H35" s="83">
        <v>12316</v>
      </c>
      <c r="I35" s="82">
        <f t="shared" si="0"/>
        <v>3079</v>
      </c>
      <c r="J35" s="82">
        <f t="shared" si="1"/>
        <v>3079</v>
      </c>
      <c r="K35" s="82">
        <f t="shared" si="2"/>
        <v>3079</v>
      </c>
      <c r="L35" s="82">
        <f t="shared" si="3"/>
        <v>3079</v>
      </c>
      <c r="N35" s="19"/>
    </row>
    <row r="36" spans="1:14" ht="12.75" customHeight="1" x14ac:dyDescent="0.2">
      <c r="A36" s="84"/>
      <c r="B36" s="118" t="s">
        <v>189</v>
      </c>
      <c r="C36" s="119"/>
      <c r="D36" s="119"/>
      <c r="E36" s="119"/>
      <c r="F36" s="119"/>
      <c r="G36" s="120"/>
      <c r="H36" s="83">
        <v>16948</v>
      </c>
      <c r="I36" s="82">
        <f t="shared" si="0"/>
        <v>4237</v>
      </c>
      <c r="J36" s="82">
        <f t="shared" si="1"/>
        <v>4237</v>
      </c>
      <c r="K36" s="82">
        <f t="shared" si="2"/>
        <v>4237</v>
      </c>
      <c r="L36" s="82">
        <f t="shared" si="3"/>
        <v>4237</v>
      </c>
      <c r="N36" s="19"/>
    </row>
    <row r="37" spans="1:14" ht="12.75" customHeight="1" x14ac:dyDescent="0.2">
      <c r="A37" s="84"/>
      <c r="B37" s="118" t="s">
        <v>190</v>
      </c>
      <c r="C37" s="119"/>
      <c r="D37" s="119"/>
      <c r="E37" s="119"/>
      <c r="F37" s="119"/>
      <c r="G37" s="120"/>
      <c r="H37" s="83">
        <v>11422</v>
      </c>
      <c r="I37" s="82">
        <f t="shared" si="0"/>
        <v>2855.5</v>
      </c>
      <c r="J37" s="82">
        <f t="shared" si="1"/>
        <v>2855.5</v>
      </c>
      <c r="K37" s="82">
        <f t="shared" si="2"/>
        <v>2855.5</v>
      </c>
      <c r="L37" s="82">
        <f t="shared" si="3"/>
        <v>2855.5</v>
      </c>
      <c r="N37" s="19"/>
    </row>
    <row r="38" spans="1:14" ht="13.5" customHeight="1" x14ac:dyDescent="0.2">
      <c r="A38" s="70"/>
      <c r="B38" s="118" t="s">
        <v>177</v>
      </c>
      <c r="C38" s="119"/>
      <c r="D38" s="119"/>
      <c r="E38" s="119"/>
      <c r="F38" s="119"/>
      <c r="G38" s="120"/>
      <c r="H38" s="83">
        <f>H31*30.2%</f>
        <v>23445.468000000001</v>
      </c>
      <c r="I38" s="82">
        <f t="shared" si="0"/>
        <v>5861.3670000000002</v>
      </c>
      <c r="J38" s="82">
        <f t="shared" si="1"/>
        <v>5861.3670000000002</v>
      </c>
      <c r="K38" s="82">
        <f t="shared" si="2"/>
        <v>5861.3670000000002</v>
      </c>
      <c r="L38" s="82">
        <f t="shared" si="3"/>
        <v>5861.3670000000002</v>
      </c>
      <c r="N38" s="19"/>
    </row>
    <row r="39" spans="1:14" ht="13.5" customHeight="1" x14ac:dyDescent="0.2">
      <c r="A39" s="70"/>
      <c r="B39" s="118" t="s">
        <v>178</v>
      </c>
      <c r="C39" s="119"/>
      <c r="D39" s="119"/>
      <c r="E39" s="119"/>
      <c r="F39" s="119"/>
      <c r="G39" s="120"/>
      <c r="H39" s="83">
        <v>1284.8800000000001</v>
      </c>
      <c r="I39" s="82">
        <f t="shared" si="0"/>
        <v>321.22000000000003</v>
      </c>
      <c r="J39" s="82">
        <f t="shared" si="1"/>
        <v>321.22000000000003</v>
      </c>
      <c r="K39" s="82">
        <f t="shared" si="2"/>
        <v>321.22000000000003</v>
      </c>
      <c r="L39" s="82">
        <f t="shared" si="3"/>
        <v>321.22000000000003</v>
      </c>
      <c r="N39" s="19"/>
    </row>
    <row r="40" spans="1:14" ht="13.5" customHeight="1" x14ac:dyDescent="0.2">
      <c r="A40" s="70"/>
      <c r="B40" s="118" t="s">
        <v>191</v>
      </c>
      <c r="C40" s="119"/>
      <c r="D40" s="119"/>
      <c r="E40" s="119"/>
      <c r="F40" s="119"/>
      <c r="G40" s="120"/>
      <c r="H40" s="83">
        <v>3094.56</v>
      </c>
      <c r="I40" s="82">
        <f t="shared" si="0"/>
        <v>773.64</v>
      </c>
      <c r="J40" s="82">
        <f t="shared" si="1"/>
        <v>773.64</v>
      </c>
      <c r="K40" s="82">
        <f t="shared" si="2"/>
        <v>773.64</v>
      </c>
      <c r="L40" s="82">
        <f t="shared" si="3"/>
        <v>773.64</v>
      </c>
      <c r="N40" s="19"/>
    </row>
    <row r="41" spans="1:14" ht="13.5" customHeight="1" x14ac:dyDescent="0.2">
      <c r="A41" s="70"/>
      <c r="B41" s="118" t="s">
        <v>180</v>
      </c>
      <c r="C41" s="119"/>
      <c r="D41" s="119"/>
      <c r="E41" s="119"/>
      <c r="F41" s="119"/>
      <c r="G41" s="120"/>
      <c r="H41" s="83">
        <v>6828.96</v>
      </c>
      <c r="I41" s="82">
        <f t="shared" si="0"/>
        <v>1707.24</v>
      </c>
      <c r="J41" s="82">
        <f t="shared" si="1"/>
        <v>1707.24</v>
      </c>
      <c r="K41" s="82">
        <f t="shared" si="2"/>
        <v>1707.24</v>
      </c>
      <c r="L41" s="82">
        <f t="shared" si="3"/>
        <v>1707.24</v>
      </c>
      <c r="N41" s="19"/>
    </row>
    <row r="42" spans="1:14" ht="13.5" customHeight="1" x14ac:dyDescent="0.2">
      <c r="A42" s="70"/>
      <c r="B42" s="115" t="s">
        <v>173</v>
      </c>
      <c r="C42" s="116"/>
      <c r="D42" s="116"/>
      <c r="E42" s="116"/>
      <c r="F42" s="116"/>
      <c r="G42" s="117"/>
      <c r="H42" s="83">
        <f>H43+H44+H45+H46+H47</f>
        <v>20873.513999999999</v>
      </c>
      <c r="I42" s="82">
        <f t="shared" si="0"/>
        <v>5218.3784999999998</v>
      </c>
      <c r="J42" s="82">
        <f t="shared" si="1"/>
        <v>5218.3784999999998</v>
      </c>
      <c r="K42" s="82">
        <f t="shared" si="2"/>
        <v>5218.3784999999998</v>
      </c>
      <c r="L42" s="82">
        <f t="shared" si="3"/>
        <v>5218.3784999999998</v>
      </c>
      <c r="N42" s="19"/>
    </row>
    <row r="43" spans="1:14" ht="13.5" customHeight="1" x14ac:dyDescent="0.2">
      <c r="A43" s="70"/>
      <c r="B43" s="118" t="s">
        <v>192</v>
      </c>
      <c r="C43" s="119"/>
      <c r="D43" s="119"/>
      <c r="E43" s="119"/>
      <c r="F43" s="119"/>
      <c r="G43" s="120"/>
      <c r="H43" s="83">
        <v>4632</v>
      </c>
      <c r="I43" s="82">
        <f t="shared" si="0"/>
        <v>1158</v>
      </c>
      <c r="J43" s="82">
        <f t="shared" si="1"/>
        <v>1158</v>
      </c>
      <c r="K43" s="82">
        <f t="shared" si="2"/>
        <v>1158</v>
      </c>
      <c r="L43" s="82">
        <f t="shared" si="3"/>
        <v>1158</v>
      </c>
      <c r="N43" s="19"/>
    </row>
    <row r="44" spans="1:14" ht="13.5" customHeight="1" x14ac:dyDescent="0.2">
      <c r="A44" s="70"/>
      <c r="B44" s="118" t="s">
        <v>193</v>
      </c>
      <c r="C44" s="119"/>
      <c r="D44" s="119"/>
      <c r="E44" s="119"/>
      <c r="F44" s="119"/>
      <c r="G44" s="120"/>
      <c r="H44" s="83">
        <f>H43*30.2%</f>
        <v>1398.864</v>
      </c>
      <c r="I44" s="82">
        <f t="shared" si="0"/>
        <v>349.71600000000001</v>
      </c>
      <c r="J44" s="82">
        <f t="shared" si="1"/>
        <v>349.71600000000001</v>
      </c>
      <c r="K44" s="82">
        <f t="shared" si="2"/>
        <v>349.71600000000001</v>
      </c>
      <c r="L44" s="82">
        <f t="shared" si="3"/>
        <v>349.71600000000001</v>
      </c>
      <c r="N44" s="19"/>
    </row>
    <row r="45" spans="1:14" ht="13.5" customHeight="1" x14ac:dyDescent="0.2">
      <c r="A45" s="70"/>
      <c r="B45" s="118" t="s">
        <v>194</v>
      </c>
      <c r="C45" s="119"/>
      <c r="D45" s="119"/>
      <c r="E45" s="119"/>
      <c r="F45" s="119"/>
      <c r="G45" s="120"/>
      <c r="H45" s="83">
        <v>1171</v>
      </c>
      <c r="I45" s="82">
        <f t="shared" si="0"/>
        <v>292.75</v>
      </c>
      <c r="J45" s="82">
        <f t="shared" si="1"/>
        <v>292.75</v>
      </c>
      <c r="K45" s="82">
        <f t="shared" si="2"/>
        <v>292.75</v>
      </c>
      <c r="L45" s="82">
        <f t="shared" si="3"/>
        <v>292.75</v>
      </c>
      <c r="N45" s="19"/>
    </row>
    <row r="46" spans="1:14" ht="13.5" customHeight="1" x14ac:dyDescent="0.2">
      <c r="A46" s="70"/>
      <c r="B46" s="118" t="s">
        <v>195</v>
      </c>
      <c r="C46" s="119"/>
      <c r="D46" s="119"/>
      <c r="E46" s="119"/>
      <c r="F46" s="119"/>
      <c r="G46" s="120"/>
      <c r="H46" s="83">
        <v>4189</v>
      </c>
      <c r="I46" s="82">
        <f t="shared" si="0"/>
        <v>1047.25</v>
      </c>
      <c r="J46" s="82">
        <f t="shared" si="1"/>
        <v>1047.25</v>
      </c>
      <c r="K46" s="82">
        <f t="shared" si="2"/>
        <v>1047.25</v>
      </c>
      <c r="L46" s="82">
        <f t="shared" si="3"/>
        <v>1047.25</v>
      </c>
      <c r="N46" s="19"/>
    </row>
    <row r="47" spans="1:14" ht="13.5" customHeight="1" x14ac:dyDescent="0.2">
      <c r="A47" s="70"/>
      <c r="B47" s="118" t="s">
        <v>196</v>
      </c>
      <c r="C47" s="119"/>
      <c r="D47" s="119"/>
      <c r="E47" s="119"/>
      <c r="F47" s="119"/>
      <c r="G47" s="120"/>
      <c r="H47" s="83">
        <f>9657.92-175.27</f>
        <v>9482.65</v>
      </c>
      <c r="I47" s="82">
        <f t="shared" si="0"/>
        <v>2370.6624999999999</v>
      </c>
      <c r="J47" s="82">
        <f t="shared" si="1"/>
        <v>2370.6624999999999</v>
      </c>
      <c r="K47" s="82">
        <f t="shared" si="2"/>
        <v>2370.6624999999999</v>
      </c>
      <c r="L47" s="82">
        <f t="shared" si="3"/>
        <v>2370.6624999999999</v>
      </c>
      <c r="N47" s="19"/>
    </row>
    <row r="48" spans="1:14" ht="12.75" customHeight="1" x14ac:dyDescent="0.2">
      <c r="A48" s="72" t="s">
        <v>200</v>
      </c>
      <c r="B48" s="115" t="s">
        <v>197</v>
      </c>
      <c r="C48" s="116"/>
      <c r="D48" s="116"/>
      <c r="E48" s="116"/>
      <c r="F48" s="116"/>
      <c r="G48" s="117"/>
      <c r="H48" s="83">
        <f>H49+H53+H54+H55+H56</f>
        <v>51814.960000000006</v>
      </c>
      <c r="I48" s="82">
        <f t="shared" si="0"/>
        <v>12953.740000000002</v>
      </c>
      <c r="J48" s="82">
        <f t="shared" si="1"/>
        <v>12953.740000000002</v>
      </c>
      <c r="K48" s="82">
        <f t="shared" si="2"/>
        <v>12953.740000000002</v>
      </c>
      <c r="L48" s="82">
        <f t="shared" si="3"/>
        <v>12953.740000000002</v>
      </c>
      <c r="N48" s="19"/>
    </row>
    <row r="49" spans="1:14" ht="12.75" customHeight="1" x14ac:dyDescent="0.2">
      <c r="A49" s="72"/>
      <c r="B49" s="128" t="s">
        <v>198</v>
      </c>
      <c r="C49" s="129"/>
      <c r="D49" s="129"/>
      <c r="E49" s="129"/>
      <c r="F49" s="129"/>
      <c r="G49" s="130"/>
      <c r="H49" s="83">
        <f>H50+H51+H52</f>
        <v>21600</v>
      </c>
      <c r="I49" s="82">
        <f t="shared" si="0"/>
        <v>5400</v>
      </c>
      <c r="J49" s="82">
        <f t="shared" si="1"/>
        <v>5400</v>
      </c>
      <c r="K49" s="82">
        <f t="shared" si="2"/>
        <v>5400</v>
      </c>
      <c r="L49" s="82">
        <f t="shared" si="3"/>
        <v>5400</v>
      </c>
      <c r="N49" s="19"/>
    </row>
    <row r="50" spans="1:14" ht="12.75" customHeight="1" x14ac:dyDescent="0.2">
      <c r="A50" s="72"/>
      <c r="B50" s="128" t="s">
        <v>199</v>
      </c>
      <c r="C50" s="129"/>
      <c r="D50" s="129"/>
      <c r="E50" s="129"/>
      <c r="F50" s="129"/>
      <c r="G50" s="130"/>
      <c r="H50" s="83">
        <v>8100</v>
      </c>
      <c r="I50" s="82">
        <f t="shared" si="0"/>
        <v>2025</v>
      </c>
      <c r="J50" s="82">
        <f t="shared" si="1"/>
        <v>2025</v>
      </c>
      <c r="K50" s="82">
        <f t="shared" si="2"/>
        <v>2025</v>
      </c>
      <c r="L50" s="82">
        <f t="shared" si="3"/>
        <v>2025</v>
      </c>
      <c r="N50" s="19"/>
    </row>
    <row r="51" spans="1:14" ht="12.75" customHeight="1" x14ac:dyDescent="0.2">
      <c r="A51" s="72"/>
      <c r="B51" s="128" t="s">
        <v>201</v>
      </c>
      <c r="C51" s="129"/>
      <c r="D51" s="129"/>
      <c r="E51" s="129"/>
      <c r="F51" s="129"/>
      <c r="G51" s="130"/>
      <c r="H51" s="83">
        <v>10800</v>
      </c>
      <c r="I51" s="82">
        <f t="shared" si="0"/>
        <v>2700</v>
      </c>
      <c r="J51" s="82">
        <f t="shared" si="1"/>
        <v>2700</v>
      </c>
      <c r="K51" s="82">
        <f t="shared" si="2"/>
        <v>2700</v>
      </c>
      <c r="L51" s="82">
        <f t="shared" si="3"/>
        <v>2700</v>
      </c>
      <c r="N51" s="19"/>
    </row>
    <row r="52" spans="1:14" ht="12.75" customHeight="1" x14ac:dyDescent="0.2">
      <c r="A52" s="72"/>
      <c r="B52" s="128" t="s">
        <v>202</v>
      </c>
      <c r="C52" s="129"/>
      <c r="D52" s="129"/>
      <c r="E52" s="129"/>
      <c r="F52" s="129"/>
      <c r="G52" s="130"/>
      <c r="H52" s="83">
        <v>2700</v>
      </c>
      <c r="I52" s="82">
        <f t="shared" si="0"/>
        <v>675</v>
      </c>
      <c r="J52" s="82">
        <f t="shared" si="1"/>
        <v>675</v>
      </c>
      <c r="K52" s="82">
        <f t="shared" si="2"/>
        <v>675</v>
      </c>
      <c r="L52" s="82">
        <f t="shared" si="3"/>
        <v>675</v>
      </c>
      <c r="N52" s="19"/>
    </row>
    <row r="53" spans="1:14" ht="12.75" customHeight="1" x14ac:dyDescent="0.2">
      <c r="A53" s="72"/>
      <c r="B53" s="128" t="s">
        <v>203</v>
      </c>
      <c r="C53" s="129"/>
      <c r="D53" s="129"/>
      <c r="E53" s="129"/>
      <c r="F53" s="129"/>
      <c r="G53" s="130"/>
      <c r="H53" s="83">
        <f>H49*30.2%</f>
        <v>6523.2</v>
      </c>
      <c r="I53" s="82">
        <f t="shared" si="0"/>
        <v>1630.8</v>
      </c>
      <c r="J53" s="82">
        <f t="shared" si="1"/>
        <v>1630.8</v>
      </c>
      <c r="K53" s="82">
        <f t="shared" si="2"/>
        <v>1630.8</v>
      </c>
      <c r="L53" s="82">
        <f t="shared" si="3"/>
        <v>1630.8</v>
      </c>
      <c r="N53" s="19"/>
    </row>
    <row r="54" spans="1:14" ht="12.75" customHeight="1" x14ac:dyDescent="0.2">
      <c r="A54" s="72"/>
      <c r="B54" s="128" t="s">
        <v>178</v>
      </c>
      <c r="C54" s="129"/>
      <c r="D54" s="129"/>
      <c r="E54" s="129"/>
      <c r="F54" s="129"/>
      <c r="G54" s="130"/>
      <c r="H54" s="83">
        <v>1398.88</v>
      </c>
      <c r="I54" s="82">
        <f t="shared" si="0"/>
        <v>349.72</v>
      </c>
      <c r="J54" s="82">
        <f t="shared" si="1"/>
        <v>349.72</v>
      </c>
      <c r="K54" s="82">
        <f t="shared" si="2"/>
        <v>349.72</v>
      </c>
      <c r="L54" s="82">
        <f t="shared" si="3"/>
        <v>349.72</v>
      </c>
      <c r="N54" s="19"/>
    </row>
    <row r="55" spans="1:14" ht="12.75" customHeight="1" x14ac:dyDescent="0.2">
      <c r="A55" s="72"/>
      <c r="B55" s="128" t="s">
        <v>204</v>
      </c>
      <c r="C55" s="129"/>
      <c r="D55" s="129"/>
      <c r="E55" s="129"/>
      <c r="F55" s="129"/>
      <c r="G55" s="130"/>
      <c r="H55" s="83">
        <v>7132.36</v>
      </c>
      <c r="I55" s="82">
        <f t="shared" si="0"/>
        <v>1783.09</v>
      </c>
      <c r="J55" s="82">
        <f t="shared" si="1"/>
        <v>1783.09</v>
      </c>
      <c r="K55" s="82">
        <f t="shared" si="2"/>
        <v>1783.09</v>
      </c>
      <c r="L55" s="82">
        <f t="shared" si="3"/>
        <v>1783.09</v>
      </c>
      <c r="N55" s="19"/>
    </row>
    <row r="56" spans="1:14" ht="12.75" customHeight="1" x14ac:dyDescent="0.2">
      <c r="A56" s="72"/>
      <c r="B56" s="128" t="s">
        <v>205</v>
      </c>
      <c r="C56" s="129"/>
      <c r="D56" s="129"/>
      <c r="E56" s="129"/>
      <c r="F56" s="129"/>
      <c r="G56" s="130"/>
      <c r="H56" s="83">
        <v>15160.52</v>
      </c>
      <c r="I56" s="82">
        <f t="shared" si="0"/>
        <v>3790.13</v>
      </c>
      <c r="J56" s="82">
        <f t="shared" si="1"/>
        <v>3790.13</v>
      </c>
      <c r="K56" s="82">
        <f t="shared" si="2"/>
        <v>3790.13</v>
      </c>
      <c r="L56" s="82">
        <f t="shared" si="3"/>
        <v>3790.13</v>
      </c>
      <c r="N56" s="19"/>
    </row>
    <row r="57" spans="1:14" ht="12.75" customHeight="1" x14ac:dyDescent="0.2">
      <c r="A57" s="72" t="s">
        <v>206</v>
      </c>
      <c r="B57" s="115" t="s">
        <v>167</v>
      </c>
      <c r="C57" s="116"/>
      <c r="D57" s="116"/>
      <c r="E57" s="116"/>
      <c r="F57" s="116"/>
      <c r="G57" s="117"/>
      <c r="H57" s="83">
        <v>0</v>
      </c>
      <c r="I57" s="82">
        <f t="shared" si="0"/>
        <v>0</v>
      </c>
      <c r="J57" s="82">
        <f t="shared" si="1"/>
        <v>0</v>
      </c>
      <c r="K57" s="82">
        <f t="shared" si="2"/>
        <v>0</v>
      </c>
      <c r="L57" s="82">
        <f t="shared" si="3"/>
        <v>0</v>
      </c>
      <c r="N57" s="19"/>
    </row>
    <row r="58" spans="1:14" ht="12.75" customHeight="1" x14ac:dyDescent="0.2">
      <c r="A58" s="72" t="s">
        <v>208</v>
      </c>
      <c r="B58" s="115" t="s">
        <v>207</v>
      </c>
      <c r="C58" s="116"/>
      <c r="D58" s="116"/>
      <c r="E58" s="116"/>
      <c r="F58" s="116"/>
      <c r="G58" s="117"/>
      <c r="H58" s="83">
        <v>2930.12</v>
      </c>
      <c r="I58" s="82">
        <f t="shared" si="0"/>
        <v>732.53</v>
      </c>
      <c r="J58" s="82">
        <f t="shared" si="1"/>
        <v>732.53</v>
      </c>
      <c r="K58" s="82">
        <f t="shared" si="2"/>
        <v>732.53</v>
      </c>
      <c r="L58" s="82">
        <f t="shared" si="3"/>
        <v>732.53</v>
      </c>
      <c r="N58" s="19"/>
    </row>
    <row r="59" spans="1:14" ht="12.75" customHeight="1" x14ac:dyDescent="0.2">
      <c r="A59" s="72" t="s">
        <v>210</v>
      </c>
      <c r="B59" s="133" t="s">
        <v>209</v>
      </c>
      <c r="C59" s="134"/>
      <c r="D59" s="134"/>
      <c r="E59" s="134"/>
      <c r="F59" s="134"/>
      <c r="G59" s="135"/>
      <c r="H59" s="83">
        <v>0</v>
      </c>
      <c r="I59" s="82">
        <f t="shared" si="0"/>
        <v>0</v>
      </c>
      <c r="J59" s="82">
        <f t="shared" si="1"/>
        <v>0</v>
      </c>
      <c r="K59" s="82">
        <f t="shared" si="2"/>
        <v>0</v>
      </c>
      <c r="L59" s="82">
        <f t="shared" si="3"/>
        <v>0</v>
      </c>
      <c r="N59" s="19"/>
    </row>
    <row r="60" spans="1:14" ht="12.75" customHeight="1" x14ac:dyDescent="0.2">
      <c r="A60" s="85" t="s">
        <v>212</v>
      </c>
      <c r="B60" s="115" t="s">
        <v>211</v>
      </c>
      <c r="C60" s="116"/>
      <c r="D60" s="116"/>
      <c r="E60" s="116"/>
      <c r="F60" s="116"/>
      <c r="G60" s="117"/>
      <c r="H60" s="83">
        <v>0</v>
      </c>
      <c r="I60" s="82">
        <f t="shared" si="0"/>
        <v>0</v>
      </c>
      <c r="J60" s="82">
        <f t="shared" si="1"/>
        <v>0</v>
      </c>
      <c r="K60" s="82">
        <f t="shared" si="2"/>
        <v>0</v>
      </c>
      <c r="L60" s="82">
        <f t="shared" si="3"/>
        <v>0</v>
      </c>
      <c r="N60" s="19"/>
    </row>
    <row r="61" spans="1:14" ht="12.75" customHeight="1" x14ac:dyDescent="0.2">
      <c r="A61" s="85" t="s">
        <v>216</v>
      </c>
      <c r="B61" s="115" t="s">
        <v>168</v>
      </c>
      <c r="C61" s="116"/>
      <c r="D61" s="116"/>
      <c r="E61" s="116"/>
      <c r="F61" s="116"/>
      <c r="G61" s="117"/>
      <c r="H61" s="83">
        <v>2326.48</v>
      </c>
      <c r="I61" s="82">
        <f t="shared" si="0"/>
        <v>581.62</v>
      </c>
      <c r="J61" s="82">
        <f t="shared" si="1"/>
        <v>581.62</v>
      </c>
      <c r="K61" s="82">
        <f t="shared" si="2"/>
        <v>581.62</v>
      </c>
      <c r="L61" s="82">
        <f t="shared" si="3"/>
        <v>581.62</v>
      </c>
      <c r="N61" s="19"/>
    </row>
    <row r="62" spans="1:14" ht="12.75" customHeight="1" x14ac:dyDescent="0.2">
      <c r="A62" s="85" t="s">
        <v>217</v>
      </c>
      <c r="B62" s="115" t="s">
        <v>213</v>
      </c>
      <c r="C62" s="116"/>
      <c r="D62" s="116"/>
      <c r="E62" s="116"/>
      <c r="F62" s="116"/>
      <c r="G62" s="117"/>
      <c r="H62" s="83">
        <v>31559.89</v>
      </c>
      <c r="I62" s="82">
        <f t="shared" si="0"/>
        <v>7889.9724999999999</v>
      </c>
      <c r="J62" s="82">
        <f t="shared" si="1"/>
        <v>7889.9724999999999</v>
      </c>
      <c r="K62" s="82">
        <f t="shared" si="2"/>
        <v>7889.9724999999999</v>
      </c>
      <c r="L62" s="82">
        <f t="shared" si="3"/>
        <v>7889.9724999999999</v>
      </c>
      <c r="N62" s="19"/>
    </row>
    <row r="63" spans="1:14" ht="12.75" customHeight="1" x14ac:dyDescent="0.2">
      <c r="A63" s="85" t="s">
        <v>218</v>
      </c>
      <c r="B63" s="115" t="s">
        <v>214</v>
      </c>
      <c r="C63" s="116"/>
      <c r="D63" s="116"/>
      <c r="E63" s="116"/>
      <c r="F63" s="116"/>
      <c r="G63" s="117"/>
      <c r="H63" s="83">
        <v>9247.0400000000009</v>
      </c>
      <c r="I63" s="82">
        <f t="shared" si="0"/>
        <v>2311.7600000000002</v>
      </c>
      <c r="J63" s="82">
        <f t="shared" si="1"/>
        <v>2311.7600000000002</v>
      </c>
      <c r="K63" s="82">
        <f t="shared" si="2"/>
        <v>2311.7600000000002</v>
      </c>
      <c r="L63" s="82">
        <f t="shared" si="3"/>
        <v>2311.7600000000002</v>
      </c>
      <c r="N63" s="19"/>
    </row>
    <row r="64" spans="1:14" ht="12.75" customHeight="1" x14ac:dyDescent="0.2">
      <c r="A64" s="85" t="s">
        <v>219</v>
      </c>
      <c r="B64" s="115" t="s">
        <v>215</v>
      </c>
      <c r="C64" s="116"/>
      <c r="D64" s="116"/>
      <c r="E64" s="116"/>
      <c r="F64" s="116"/>
      <c r="G64" s="117"/>
      <c r="H64" s="83">
        <v>3330.44</v>
      </c>
      <c r="I64" s="82">
        <f t="shared" si="0"/>
        <v>832.61</v>
      </c>
      <c r="J64" s="82">
        <f t="shared" si="1"/>
        <v>832.61</v>
      </c>
      <c r="K64" s="82">
        <f t="shared" si="2"/>
        <v>832.61</v>
      </c>
      <c r="L64" s="82">
        <f t="shared" si="3"/>
        <v>832.61</v>
      </c>
      <c r="N64" s="19"/>
    </row>
    <row r="65" spans="1:14" ht="24" customHeight="1" x14ac:dyDescent="0.2">
      <c r="A65" s="70"/>
      <c r="B65" s="115" t="s">
        <v>91</v>
      </c>
      <c r="C65" s="116"/>
      <c r="D65" s="116"/>
      <c r="E65" s="116"/>
      <c r="F65" s="116"/>
      <c r="G65" s="117"/>
      <c r="H65" s="83">
        <f>H19+H23+H30+H48+H57+H58+H59+H60+H61+H62+H63+H64</f>
        <v>275401.89600000001</v>
      </c>
      <c r="I65" s="82">
        <f t="shared" ref="I65" si="4">H65/4</f>
        <v>68850.474000000002</v>
      </c>
      <c r="J65" s="82">
        <f t="shared" ref="J65" si="5">H65/4</f>
        <v>68850.474000000002</v>
      </c>
      <c r="K65" s="82">
        <f t="shared" ref="K65" si="6">H65/4</f>
        <v>68850.474000000002</v>
      </c>
      <c r="L65" s="82">
        <f t="shared" ref="L65" si="7">H65/4</f>
        <v>68850.474000000002</v>
      </c>
      <c r="N65" s="19"/>
    </row>
    <row r="66" spans="1:14" ht="24" customHeight="1" x14ac:dyDescent="0.2">
      <c r="B66" t="s">
        <v>220</v>
      </c>
      <c r="H66" s="90"/>
      <c r="J66" t="s">
        <v>225</v>
      </c>
    </row>
  </sheetData>
  <mergeCells count="59">
    <mergeCell ref="B58:G58"/>
    <mergeCell ref="B59:G59"/>
    <mergeCell ref="B63:G63"/>
    <mergeCell ref="B61:G61"/>
    <mergeCell ref="B65:G65"/>
    <mergeCell ref="B64:G64"/>
    <mergeCell ref="B62:G62"/>
    <mergeCell ref="B60:G60"/>
    <mergeCell ref="B21:G21"/>
    <mergeCell ref="B23:G23"/>
    <mergeCell ref="B36:G36"/>
    <mergeCell ref="B38:G38"/>
    <mergeCell ref="B32:G32"/>
    <mergeCell ref="B28:G28"/>
    <mergeCell ref="B31:G31"/>
    <mergeCell ref="B33:G33"/>
    <mergeCell ref="B34:G34"/>
    <mergeCell ref="B35:G35"/>
    <mergeCell ref="B39:G39"/>
    <mergeCell ref="B40:G40"/>
    <mergeCell ref="B41:G41"/>
    <mergeCell ref="B56:G56"/>
    <mergeCell ref="B42:G42"/>
    <mergeCell ref="B47:G47"/>
    <mergeCell ref="B44:G44"/>
    <mergeCell ref="B55:G55"/>
    <mergeCell ref="B46:G46"/>
    <mergeCell ref="B48:G48"/>
    <mergeCell ref="B49:G49"/>
    <mergeCell ref="B50:G50"/>
    <mergeCell ref="B51:G51"/>
    <mergeCell ref="B52:G52"/>
    <mergeCell ref="B45:G45"/>
    <mergeCell ref="B53:G53"/>
    <mergeCell ref="B54:G54"/>
    <mergeCell ref="A14:C14"/>
    <mergeCell ref="A16:C16"/>
    <mergeCell ref="A15:C15"/>
    <mergeCell ref="B57:G57"/>
    <mergeCell ref="B37:G37"/>
    <mergeCell ref="B18:G18"/>
    <mergeCell ref="B19:G19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A13:C13"/>
    <mergeCell ref="D6:H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2017-05-30T10:41:22Z</cp:lastPrinted>
  <dcterms:created xsi:type="dcterms:W3CDTF">2009-02-26T12:20:33Z</dcterms:created>
  <dcterms:modified xsi:type="dcterms:W3CDTF">2018-03-01T13:39:48Z</dcterms:modified>
</cp:coreProperties>
</file>